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lhooly\Downloads\"/>
    </mc:Choice>
  </mc:AlternateContent>
  <bookViews>
    <workbookView xWindow="0" yWindow="0" windowWidth="24000" windowHeight="9600"/>
  </bookViews>
  <sheets>
    <sheet name="Rate Schedule 7-1-25" sheetId="7" r:id="rId1"/>
  </sheets>
  <calcPr calcId="191028"/>
  <customWorkbookViews>
    <customWorkbookView name="dom-user - Personal View" guid="{A4710300-6531-4DFC-A073-32F217873AEE}" mergeInterval="0" personalView="1" maximized="1" windowWidth="1600" windowHeight="675" activeSheetId="2"/>
    <customWorkbookView name="Kristina A. Matkowskyj - Personal View" guid="{67FF8E27-E14A-4B2E-BDA5-8C0A3F64FD5C}" mergeInterval="0" personalView="1" maximized="1" windowWidth="1799" windowHeight="773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7" l="1"/>
  <c r="D34" i="7"/>
  <c r="E34" i="7" s="1"/>
  <c r="C31" i="7"/>
  <c r="D31" i="7" s="1"/>
  <c r="C30" i="7"/>
  <c r="D30" i="7" s="1"/>
  <c r="C29" i="7"/>
  <c r="D29" i="7" s="1"/>
  <c r="D28" i="7"/>
  <c r="D27" i="7"/>
  <c r="D25" i="7"/>
  <c r="C17" i="7"/>
  <c r="D17" i="7" s="1"/>
  <c r="C16" i="7"/>
  <c r="D16" i="7" s="1"/>
  <c r="C15" i="7"/>
  <c r="D15" i="7" s="1"/>
  <c r="C14" i="7"/>
  <c r="D14" i="7" s="1"/>
  <c r="E14" i="7" s="1"/>
  <c r="C13" i="7"/>
  <c r="D13" i="7" s="1"/>
  <c r="E13" i="7" s="1"/>
  <c r="C12" i="7"/>
  <c r="D12" i="7" s="1"/>
  <c r="C9" i="7"/>
  <c r="D9" i="7" s="1"/>
  <c r="C5" i="7"/>
  <c r="D5" i="7" s="1"/>
  <c r="C4" i="7"/>
  <c r="D4" i="7" s="1"/>
</calcChain>
</file>

<file path=xl/sharedStrings.xml><?xml version="1.0" encoding="utf-8"?>
<sst xmlns="http://schemas.openxmlformats.org/spreadsheetml/2006/main" count="91" uniqueCount="68">
  <si>
    <t>Current Rates - As of 10/1/25</t>
  </si>
  <si>
    <t xml:space="preserve">STUDY ACTIVATION FEES 
</t>
  </si>
  <si>
    <t>UWCCC Member Rates</t>
  </si>
  <si>
    <t>Non-CCC Member Rates</t>
  </si>
  <si>
    <t>External Academic</t>
  </si>
  <si>
    <t>Industry/Pharma Rates</t>
  </si>
  <si>
    <t>Basic Biospecimen Collection</t>
  </si>
  <si>
    <t>Complex Biospecimen Collection</t>
  </si>
  <si>
    <t>Maintenance Fee</t>
  </si>
  <si>
    <t>30% for simple
50% for complex</t>
  </si>
  <si>
    <t>TISSUES</t>
  </si>
  <si>
    <t xml:space="preserve"> UWCCC Member Rates</t>
  </si>
  <si>
    <t>Surgical Tissue</t>
  </si>
  <si>
    <t>1st : $62
Added Pair : $31</t>
  </si>
  <si>
    <t>1st : $76
Added Pair: $38</t>
  </si>
  <si>
    <t>1st : $118
Added Pair : $59</t>
  </si>
  <si>
    <t>1st : $475
Added Pair : $237.5</t>
  </si>
  <si>
    <t>Biopsy tissue*</t>
  </si>
  <si>
    <t>Archival Tissue/Inventory (Frozen &amp; FFPE)*
*Clinical archival tissue available on case-by-case basis</t>
  </si>
  <si>
    <t>BLOOD</t>
  </si>
  <si>
    <t>UWCCC  Member Rates</t>
  </si>
  <si>
    <t>PBMCs</t>
  </si>
  <si>
    <t>Whole Blood add-on</t>
  </si>
  <si>
    <t>Donor Whole Blood</t>
  </si>
  <si>
    <r>
      <t>Blood Buffy Coat (per sample)</t>
    </r>
    <r>
      <rPr>
        <sz val="11"/>
        <rFont val="Calibri"/>
        <family val="2"/>
        <scheme val="minor"/>
      </rPr>
      <t xml:space="preserve"> 0.5 mL</t>
    </r>
  </si>
  <si>
    <t>Blood Plasma (per sample) 0.5-1.0 mL</t>
  </si>
  <si>
    <t>Blood Serum (per sample) 0.5-1.0 mL</t>
  </si>
  <si>
    <t xml:space="preserve">EQUIPMENT RENTAL
 (*User brings own consumables)                                                      </t>
  </si>
  <si>
    <t xml:space="preserve">UWCCC Member Rates
 (*rate per hour) </t>
  </si>
  <si>
    <t>Non-CCC Member Rates
(*rate per hour)</t>
  </si>
  <si>
    <t>External Academic (*rate per hour)</t>
  </si>
  <si>
    <t>Industry/Pharma Rates
(*rate per hour)</t>
  </si>
  <si>
    <t>BioAnalyzer (Agilent 2100)</t>
  </si>
  <si>
    <t>$40/chip</t>
  </si>
  <si>
    <t>$50/chip</t>
  </si>
  <si>
    <t>$75/chip</t>
  </si>
  <si>
    <t>$190/chip</t>
  </si>
  <si>
    <t>Microtome* (Thermo Scientific Microm HM355S)</t>
  </si>
  <si>
    <t>Self Run: $30
Assisted: $105</t>
  </si>
  <si>
    <t>Self Run: $35
Assisted: $120</t>
  </si>
  <si>
    <t>Self Run: $55
Assisted: $187.18</t>
  </si>
  <si>
    <t>Self Run: $210
Assisted: $474.35</t>
  </si>
  <si>
    <t>Vibratome*</t>
  </si>
  <si>
    <t>Self Run: $24
Assisted: $99</t>
  </si>
  <si>
    <t>Self Run: $28
Assisted: $113</t>
  </si>
  <si>
    <t>Self Run: $42
Assisted: $174.18</t>
  </si>
  <si>
    <t>Self Run: $200
Assisted: $464.35</t>
  </si>
  <si>
    <t>Cryostat* (Leica CM1900)</t>
  </si>
  <si>
    <t>Self Run: $40
Assisted: $125</t>
  </si>
  <si>
    <t>Self Run: $60
Assisted: $192.18</t>
  </si>
  <si>
    <t>Cryostat* (Thermo Scientific Cryostar NX70)</t>
  </si>
  <si>
    <t>Self Run: $35
Assisted: $110</t>
  </si>
  <si>
    <t>Self Run: $45
Assisted: $130</t>
  </si>
  <si>
    <t>Self Run: $70
Assisted: $202.18</t>
  </si>
  <si>
    <t>Self Run: $230
Assisted: $494.35</t>
  </si>
  <si>
    <t>TISSUES (OCT EMBEDDED) FOR FROZEN SECTIONS ONLY</t>
  </si>
  <si>
    <t>Set up time &amp; 1st slide (Repository Tissue)</t>
  </si>
  <si>
    <t xml:space="preserve">   Additional standard/serial sections:</t>
  </si>
  <si>
    <t xml:space="preserve"> 1 section per slide</t>
  </si>
  <si>
    <t>2-3 sections per slide</t>
  </si>
  <si>
    <r>
      <t>RNASE-FREE technique - set up</t>
    </r>
    <r>
      <rPr>
        <sz val="11"/>
        <rFont val="Calibri"/>
        <family val="2"/>
        <scheme val="minor"/>
      </rPr>
      <t xml:space="preserve"> </t>
    </r>
  </si>
  <si>
    <t>H&amp;E stain (per slide)</t>
  </si>
  <si>
    <t>Custom Sectioning</t>
  </si>
  <si>
    <t xml:space="preserve">Slide Boxes </t>
  </si>
  <si>
    <t>25 Slides - $10
100 Slides - $17</t>
  </si>
  <si>
    <t>PATHOLOGY SLIDE REVIEW</t>
  </si>
  <si>
    <t>Pathologist Slide Review/Interpretation/Identification (per hour)</t>
  </si>
  <si>
    <t xml:space="preserve">Technical staff (per hour); includes tutorials, consenting,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</si>
</sst>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8" fontId="0" fillId="0" borderId="1" xfId="1" applyNumberFormat="1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7" fillId="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6" fontId="0" fillId="0" borderId="0" xfId="0" applyNumberFormat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4" borderId="1" xfId="2" applyFont="1" applyFill="1" applyBorder="1" applyAlignment="1">
      <alignment horizontal="left" wrapText="1"/>
    </xf>
    <xf numFmtId="164" fontId="0" fillId="4" borderId="1" xfId="0" applyNumberForma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64" fontId="0" fillId="2" borderId="1" xfId="0" quotePrefix="1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81B9F7"/>
      <color rgb="FF66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="80" zoomScaleNormal="80" workbookViewId="0">
      <selection activeCell="K35" sqref="K35"/>
    </sheetView>
  </sheetViews>
  <sheetFormatPr defaultRowHeight="15" x14ac:dyDescent="0.25"/>
  <cols>
    <col min="1" max="1" width="23.28515625" customWidth="1"/>
    <col min="2" max="5" width="20" customWidth="1"/>
  </cols>
  <sheetData>
    <row r="1" spans="1:5" x14ac:dyDescent="0.25">
      <c r="A1" s="27" t="s">
        <v>0</v>
      </c>
      <c r="B1" s="27"/>
      <c r="C1" s="27"/>
      <c r="D1" s="27"/>
      <c r="E1" s="27"/>
    </row>
    <row r="2" spans="1:5" x14ac:dyDescent="0.25">
      <c r="A2" s="7"/>
      <c r="B2" s="7"/>
      <c r="C2" s="7"/>
      <c r="D2" s="7"/>
    </row>
    <row r="3" spans="1:5" ht="47.25" x14ac:dyDescent="0.25">
      <c r="A3" s="3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ht="30" x14ac:dyDescent="0.25">
      <c r="A4" s="8" t="s">
        <v>6</v>
      </c>
      <c r="B4" s="9">
        <v>500</v>
      </c>
      <c r="C4" s="9">
        <f>B4*1.25</f>
        <v>625</v>
      </c>
      <c r="D4" s="9">
        <f>C4*1.555</f>
        <v>971.875</v>
      </c>
      <c r="E4" s="6">
        <v>1875</v>
      </c>
    </row>
    <row r="5" spans="1:5" ht="30" x14ac:dyDescent="0.25">
      <c r="A5" s="8" t="s">
        <v>7</v>
      </c>
      <c r="B5" s="9">
        <v>1000</v>
      </c>
      <c r="C5" s="9">
        <f>B5*1.25</f>
        <v>1250</v>
      </c>
      <c r="D5" s="9">
        <f>C5*1.555</f>
        <v>1943.75</v>
      </c>
      <c r="E5" s="6">
        <v>4000</v>
      </c>
    </row>
    <row r="6" spans="1:5" ht="30" x14ac:dyDescent="0.25">
      <c r="A6" s="8" t="s">
        <v>8</v>
      </c>
      <c r="B6" s="9" t="s">
        <v>9</v>
      </c>
      <c r="C6" s="26"/>
      <c r="D6" s="26"/>
      <c r="E6" s="26"/>
    </row>
    <row r="7" spans="1:5" ht="30" x14ac:dyDescent="0.25">
      <c r="A7" s="2" t="s">
        <v>10</v>
      </c>
      <c r="B7" s="1" t="s">
        <v>11</v>
      </c>
      <c r="C7" s="1" t="s">
        <v>3</v>
      </c>
      <c r="D7" s="1" t="s">
        <v>4</v>
      </c>
      <c r="E7" s="1" t="s">
        <v>5</v>
      </c>
    </row>
    <row r="8" spans="1:5" ht="30" x14ac:dyDescent="0.25">
      <c r="A8" s="4" t="s">
        <v>12</v>
      </c>
      <c r="B8" s="5" t="s">
        <v>13</v>
      </c>
      <c r="C8" s="5" t="s">
        <v>14</v>
      </c>
      <c r="D8" s="5" t="s">
        <v>15</v>
      </c>
      <c r="E8" s="5" t="s">
        <v>16</v>
      </c>
    </row>
    <row r="9" spans="1:5" x14ac:dyDescent="0.25">
      <c r="A9" s="4" t="s">
        <v>17</v>
      </c>
      <c r="B9" s="5">
        <v>125</v>
      </c>
      <c r="C9" s="5">
        <f>B9/0.75</f>
        <v>166.66666666666666</v>
      </c>
      <c r="D9" s="5">
        <f>C9*1.555</f>
        <v>259.16666666666663</v>
      </c>
      <c r="E9" s="5">
        <v>836</v>
      </c>
    </row>
    <row r="10" spans="1:5" ht="120" x14ac:dyDescent="0.25">
      <c r="A10" s="4" t="s">
        <v>18</v>
      </c>
      <c r="B10" s="5" t="s">
        <v>13</v>
      </c>
      <c r="C10" s="5" t="s">
        <v>14</v>
      </c>
      <c r="D10" s="5" t="s">
        <v>15</v>
      </c>
      <c r="E10" s="5" t="s">
        <v>16</v>
      </c>
    </row>
    <row r="11" spans="1:5" ht="30" x14ac:dyDescent="0.25">
      <c r="A11" s="10" t="s">
        <v>19</v>
      </c>
      <c r="B11" s="1" t="s">
        <v>20</v>
      </c>
      <c r="C11" s="1" t="s">
        <v>3</v>
      </c>
      <c r="D11" s="1" t="s">
        <v>4</v>
      </c>
      <c r="E11" s="1" t="s">
        <v>5</v>
      </c>
    </row>
    <row r="12" spans="1:5" x14ac:dyDescent="0.25">
      <c r="A12" s="11" t="s">
        <v>21</v>
      </c>
      <c r="B12" s="12">
        <v>180</v>
      </c>
      <c r="C12" s="12">
        <f t="shared" ref="C12:C17" si="0">B12/0.8</f>
        <v>225</v>
      </c>
      <c r="D12" s="12">
        <f t="shared" ref="D12:D17" si="1">C12*1.555</f>
        <v>349.875</v>
      </c>
      <c r="E12" s="13">
        <v>894.125</v>
      </c>
    </row>
    <row r="13" spans="1:5" x14ac:dyDescent="0.25">
      <c r="A13" s="11" t="s">
        <v>22</v>
      </c>
      <c r="B13" s="12">
        <v>110</v>
      </c>
      <c r="C13" s="12">
        <f t="shared" si="0"/>
        <v>137.5</v>
      </c>
      <c r="D13" s="12">
        <f t="shared" si="1"/>
        <v>213.8125</v>
      </c>
      <c r="E13" s="13">
        <f>D13*2.5</f>
        <v>534.53125</v>
      </c>
    </row>
    <row r="14" spans="1:5" x14ac:dyDescent="0.25">
      <c r="A14" s="11" t="s">
        <v>23</v>
      </c>
      <c r="B14" s="12">
        <v>140</v>
      </c>
      <c r="C14" s="12">
        <f t="shared" si="0"/>
        <v>175</v>
      </c>
      <c r="D14" s="12">
        <f t="shared" si="1"/>
        <v>272.125</v>
      </c>
      <c r="E14" s="13">
        <f>D14*2.5</f>
        <v>680.3125</v>
      </c>
    </row>
    <row r="15" spans="1:5" ht="30" x14ac:dyDescent="0.25">
      <c r="A15" s="8" t="s">
        <v>24</v>
      </c>
      <c r="B15" s="12">
        <v>35</v>
      </c>
      <c r="C15" s="12">
        <f t="shared" si="0"/>
        <v>43.75</v>
      </c>
      <c r="D15" s="12">
        <f t="shared" si="1"/>
        <v>68.03125</v>
      </c>
      <c r="E15" s="13">
        <v>364.453125</v>
      </c>
    </row>
    <row r="16" spans="1:5" ht="30" x14ac:dyDescent="0.25">
      <c r="A16" s="11" t="s">
        <v>25</v>
      </c>
      <c r="B16" s="12">
        <v>35</v>
      </c>
      <c r="C16" s="12">
        <f t="shared" si="0"/>
        <v>43.75</v>
      </c>
      <c r="D16" s="12">
        <f t="shared" si="1"/>
        <v>68.03125</v>
      </c>
      <c r="E16" s="13">
        <v>364.453125</v>
      </c>
    </row>
    <row r="17" spans="1:5" ht="30" x14ac:dyDescent="0.25">
      <c r="A17" s="11" t="s">
        <v>26</v>
      </c>
      <c r="B17" s="12">
        <v>35</v>
      </c>
      <c r="C17" s="12">
        <f t="shared" si="0"/>
        <v>43.75</v>
      </c>
      <c r="D17" s="12">
        <f t="shared" si="1"/>
        <v>68.03125</v>
      </c>
      <c r="E17" s="13">
        <v>364.453125</v>
      </c>
    </row>
    <row r="18" spans="1:5" ht="47.25" x14ac:dyDescent="0.25">
      <c r="A18" s="2" t="s">
        <v>27</v>
      </c>
      <c r="B18" s="1" t="s">
        <v>28</v>
      </c>
      <c r="C18" s="1" t="s">
        <v>29</v>
      </c>
      <c r="D18" s="1" t="s">
        <v>30</v>
      </c>
      <c r="E18" s="1" t="s">
        <v>31</v>
      </c>
    </row>
    <row r="19" spans="1:5" ht="30" x14ac:dyDescent="0.25">
      <c r="A19" s="22" t="s">
        <v>32</v>
      </c>
      <c r="B19" s="6" t="s">
        <v>33</v>
      </c>
      <c r="C19" s="6" t="s">
        <v>34</v>
      </c>
      <c r="D19" s="6" t="s">
        <v>35</v>
      </c>
      <c r="E19" s="14" t="s">
        <v>36</v>
      </c>
    </row>
    <row r="20" spans="1:5" ht="45" x14ac:dyDescent="0.25">
      <c r="A20" s="11" t="s">
        <v>37</v>
      </c>
      <c r="B20" s="6" t="s">
        <v>38</v>
      </c>
      <c r="C20" s="6" t="s">
        <v>39</v>
      </c>
      <c r="D20" s="6" t="s">
        <v>40</v>
      </c>
      <c r="E20" s="6" t="s">
        <v>41</v>
      </c>
    </row>
    <row r="21" spans="1:5" ht="30" x14ac:dyDescent="0.25">
      <c r="A21" s="11" t="s">
        <v>42</v>
      </c>
      <c r="B21" s="6" t="s">
        <v>43</v>
      </c>
      <c r="C21" s="6" t="s">
        <v>44</v>
      </c>
      <c r="D21" s="6" t="s">
        <v>45</v>
      </c>
      <c r="E21" s="6" t="s">
        <v>46</v>
      </c>
    </row>
    <row r="22" spans="1:5" ht="30" x14ac:dyDescent="0.25">
      <c r="A22" s="15" t="s">
        <v>47</v>
      </c>
      <c r="B22" s="6" t="s">
        <v>38</v>
      </c>
      <c r="C22" s="6" t="s">
        <v>48</v>
      </c>
      <c r="D22" s="6" t="s">
        <v>49</v>
      </c>
      <c r="E22" s="6" t="s">
        <v>46</v>
      </c>
    </row>
    <row r="23" spans="1:5" ht="30" x14ac:dyDescent="0.25">
      <c r="A23" s="11" t="s">
        <v>50</v>
      </c>
      <c r="B23" s="6" t="s">
        <v>51</v>
      </c>
      <c r="C23" s="6" t="s">
        <v>52</v>
      </c>
      <c r="D23" s="6" t="s">
        <v>53</v>
      </c>
      <c r="E23" s="6" t="s">
        <v>54</v>
      </c>
    </row>
    <row r="24" spans="1:5" ht="63" x14ac:dyDescent="0.25">
      <c r="A24" s="16" t="s">
        <v>55</v>
      </c>
      <c r="B24" s="1" t="s">
        <v>2</v>
      </c>
      <c r="C24" s="1" t="s">
        <v>3</v>
      </c>
      <c r="D24" s="1" t="s">
        <v>4</v>
      </c>
      <c r="E24" s="1" t="s">
        <v>5</v>
      </c>
    </row>
    <row r="25" spans="1:5" ht="30" x14ac:dyDescent="0.25">
      <c r="A25" s="17" t="s">
        <v>56</v>
      </c>
      <c r="B25" s="6">
        <v>12</v>
      </c>
      <c r="C25" s="6">
        <v>15</v>
      </c>
      <c r="D25" s="6">
        <f>C25*1.555</f>
        <v>23.324999999999999</v>
      </c>
      <c r="E25" s="6">
        <v>82.933333333333337</v>
      </c>
    </row>
    <row r="26" spans="1:5" ht="46.5" customHeight="1" x14ac:dyDescent="0.25">
      <c r="A26" s="23" t="s">
        <v>57</v>
      </c>
      <c r="B26" s="24"/>
      <c r="C26" s="24"/>
      <c r="D26" s="24"/>
      <c r="E26" s="24"/>
    </row>
    <row r="27" spans="1:5" x14ac:dyDescent="0.25">
      <c r="A27" s="18" t="s">
        <v>58</v>
      </c>
      <c r="B27" s="6">
        <v>2.5</v>
      </c>
      <c r="C27" s="6">
        <v>2.8</v>
      </c>
      <c r="D27" s="6">
        <f t="shared" ref="D27:D31" si="2">C27*1.555</f>
        <v>4.3539999999999992</v>
      </c>
      <c r="E27" s="6">
        <v>12.44</v>
      </c>
    </row>
    <row r="28" spans="1:5" x14ac:dyDescent="0.25">
      <c r="A28" s="18" t="s">
        <v>59</v>
      </c>
      <c r="B28" s="6">
        <v>3.5</v>
      </c>
      <c r="C28" s="6">
        <v>4</v>
      </c>
      <c r="D28" s="6">
        <f t="shared" si="2"/>
        <v>6.22</v>
      </c>
      <c r="E28" s="6">
        <v>17.105</v>
      </c>
    </row>
    <row r="29" spans="1:5" ht="30" x14ac:dyDescent="0.25">
      <c r="A29" s="17" t="s">
        <v>60</v>
      </c>
      <c r="B29" s="6">
        <v>15</v>
      </c>
      <c r="C29" s="6">
        <f>B29/0.75</f>
        <v>20</v>
      </c>
      <c r="D29" s="6">
        <f t="shared" si="2"/>
        <v>31.099999999999998</v>
      </c>
      <c r="E29" s="6">
        <v>74.64</v>
      </c>
    </row>
    <row r="30" spans="1:5" x14ac:dyDescent="0.25">
      <c r="A30" s="17" t="s">
        <v>61</v>
      </c>
      <c r="B30" s="6">
        <v>5</v>
      </c>
      <c r="C30" s="6">
        <f>B30/0.75</f>
        <v>6.666666666666667</v>
      </c>
      <c r="D30" s="6">
        <f t="shared" si="2"/>
        <v>10.366666666666667</v>
      </c>
      <c r="E30" s="6">
        <v>24.88</v>
      </c>
    </row>
    <row r="31" spans="1:5" x14ac:dyDescent="0.25">
      <c r="A31" s="17" t="s">
        <v>62</v>
      </c>
      <c r="B31" s="6">
        <v>35</v>
      </c>
      <c r="C31" s="6">
        <f>B31/0.75</f>
        <v>46.666666666666664</v>
      </c>
      <c r="D31" s="6">
        <f t="shared" si="2"/>
        <v>72.566666666666663</v>
      </c>
      <c r="E31" s="6">
        <v>228.06666666666663</v>
      </c>
    </row>
    <row r="32" spans="1:5" ht="30" x14ac:dyDescent="0.25">
      <c r="A32" s="17" t="s">
        <v>63</v>
      </c>
      <c r="B32" s="6" t="s">
        <v>64</v>
      </c>
      <c r="C32" s="6" t="s">
        <v>64</v>
      </c>
      <c r="D32" s="6" t="s">
        <v>64</v>
      </c>
      <c r="E32" s="6" t="s">
        <v>64</v>
      </c>
    </row>
    <row r="33" spans="1:5" ht="31.5" x14ac:dyDescent="0.25">
      <c r="A33" s="19" t="s">
        <v>65</v>
      </c>
      <c r="B33" s="1" t="s">
        <v>2</v>
      </c>
      <c r="C33" s="1" t="s">
        <v>3</v>
      </c>
      <c r="D33" s="1" t="s">
        <v>4</v>
      </c>
      <c r="E33" s="1" t="s">
        <v>5</v>
      </c>
    </row>
    <row r="34" spans="1:5" ht="45" x14ac:dyDescent="0.25">
      <c r="A34" s="17" t="s">
        <v>66</v>
      </c>
      <c r="B34" s="6">
        <v>160</v>
      </c>
      <c r="C34" s="6">
        <v>200</v>
      </c>
      <c r="D34" s="6">
        <f>C34*1.555</f>
        <v>311</v>
      </c>
      <c r="E34" s="13">
        <f>D34*2</f>
        <v>622</v>
      </c>
    </row>
    <row r="35" spans="1:5" ht="64.5" customHeight="1" x14ac:dyDescent="0.25">
      <c r="A35" s="17" t="s">
        <v>67</v>
      </c>
      <c r="B35" s="6">
        <v>75</v>
      </c>
      <c r="C35" s="6">
        <v>85</v>
      </c>
      <c r="D35" s="6">
        <f>C35*1.555</f>
        <v>132.17499999999998</v>
      </c>
      <c r="E35" s="13">
        <v>342</v>
      </c>
    </row>
    <row r="36" spans="1:5" x14ac:dyDescent="0.25">
      <c r="A36" s="25"/>
      <c r="B36" s="7"/>
    </row>
    <row r="37" spans="1:5" x14ac:dyDescent="0.25">
      <c r="A37" s="25"/>
      <c r="B37" s="7"/>
    </row>
    <row r="38" spans="1:5" x14ac:dyDescent="0.25">
      <c r="A38" s="25"/>
      <c r="B38" s="7"/>
    </row>
    <row r="39" spans="1:5" x14ac:dyDescent="0.25">
      <c r="A39" s="25"/>
      <c r="B39" s="7"/>
    </row>
    <row r="40" spans="1:5" x14ac:dyDescent="0.25">
      <c r="A40" s="25"/>
      <c r="B40" s="7"/>
    </row>
    <row r="41" spans="1:5" x14ac:dyDescent="0.25">
      <c r="A41" s="25"/>
      <c r="B41" s="7"/>
    </row>
    <row r="42" spans="1:5" x14ac:dyDescent="0.25">
      <c r="A42" s="25"/>
      <c r="B42" s="7"/>
    </row>
    <row r="43" spans="1:5" x14ac:dyDescent="0.25">
      <c r="A43" s="25"/>
      <c r="B43" s="7"/>
    </row>
    <row r="44" spans="1:5" x14ac:dyDescent="0.25">
      <c r="A44" s="25"/>
      <c r="B44" s="7"/>
    </row>
    <row r="45" spans="1:5" x14ac:dyDescent="0.25">
      <c r="A45" s="25"/>
      <c r="B45" s="20"/>
    </row>
    <row r="46" spans="1:5" x14ac:dyDescent="0.25">
      <c r="A46" s="25"/>
      <c r="B46" s="21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Schedule 7-1-25</vt:lpstr>
    </vt:vector>
  </TitlesOfParts>
  <Manager/>
  <Company>Dept of Medicine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kpeelman</dc:creator>
  <cp:keywords/>
  <dc:description/>
  <cp:lastModifiedBy>ProfileSetup</cp:lastModifiedBy>
  <cp:revision/>
  <dcterms:created xsi:type="dcterms:W3CDTF">2013-09-12T19:41:58Z</dcterms:created>
  <dcterms:modified xsi:type="dcterms:W3CDTF">2025-12-10T19:55:36Z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